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4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9" i="1" l="1"/>
  <c r="E38" i="1"/>
  <c r="E37" i="1"/>
  <c r="E36" i="1"/>
  <c r="D35" i="1"/>
  <c r="D30" i="1"/>
  <c r="E29" i="1"/>
  <c r="E28" i="1"/>
  <c r="E27" i="1" s="1"/>
  <c r="D27" i="1"/>
  <c r="E26" i="1"/>
  <c r="D25" i="1"/>
  <c r="E25" i="1" s="1"/>
  <c r="E24" i="1"/>
  <c r="E23" i="1"/>
  <c r="E22" i="1"/>
  <c r="E21" i="1"/>
  <c r="E20" i="1"/>
  <c r="E19" i="1"/>
  <c r="E18" i="1"/>
  <c r="D17" i="1"/>
  <c r="E17" i="1" s="1"/>
  <c r="D13" i="1"/>
  <c r="E13" i="1" s="1"/>
  <c r="E41" i="1" l="1"/>
  <c r="E35" i="1"/>
</calcChain>
</file>

<file path=xl/sharedStrings.xml><?xml version="1.0" encoding="utf-8"?>
<sst xmlns="http://schemas.openxmlformats.org/spreadsheetml/2006/main" count="86" uniqueCount="55">
  <si>
    <t>УТВЕРЖДЕНО</t>
  </si>
  <si>
    <t>Решением общего собрания ГСК "Солнечный-13"</t>
  </si>
  <si>
    <t>"_______"________________2019 г.</t>
  </si>
  <si>
    <t>СМЕТА ДОХОДОВ И РАСХОДОВ на 2019-2020 год</t>
  </si>
  <si>
    <t>ГСК "Солнечный-13"</t>
  </si>
  <si>
    <t>Общая  площадь помещений</t>
  </si>
  <si>
    <t>Количество машино/мест</t>
  </si>
  <si>
    <t xml:space="preserve">фактически </t>
  </si>
  <si>
    <t>ДОХОДЫ</t>
  </si>
  <si>
    <t xml:space="preserve">Статьи доходов </t>
  </si>
  <si>
    <t>Ед.изм.</t>
  </si>
  <si>
    <t>Стоимость (руб)</t>
  </si>
  <si>
    <t>ДОХОД</t>
  </si>
  <si>
    <t>Доход за месяц (руб)</t>
  </si>
  <si>
    <t>Доход за год 2019  (руб)</t>
  </si>
  <si>
    <t>Ежемесячные членские взносы</t>
  </si>
  <si>
    <t>руб/ за м/м</t>
  </si>
  <si>
    <t>РАСХОДЫ</t>
  </si>
  <si>
    <t>Наименование услуг</t>
  </si>
  <si>
    <t>тариф</t>
  </si>
  <si>
    <t>Расход за месяц  (руб)</t>
  </si>
  <si>
    <t>Расход за год 2019 (руб)</t>
  </si>
  <si>
    <t>ТО и эксплуатация паркингов</t>
  </si>
  <si>
    <t>Техническое обслуживание и ремонт роллетных ворот</t>
  </si>
  <si>
    <t>руб.</t>
  </si>
  <si>
    <t>1 компл.</t>
  </si>
  <si>
    <t>Уборка помещения паркинга</t>
  </si>
  <si>
    <t>1 человек</t>
  </si>
  <si>
    <t>Содержание вентиляции</t>
  </si>
  <si>
    <t>Содержание и ремонт системы пожаротушения</t>
  </si>
  <si>
    <t>факт.</t>
  </si>
  <si>
    <t>Содержание и ремонт видеонаблюдения</t>
  </si>
  <si>
    <t>Предоставление специалиста по тех.обслуживанию инженерных систем</t>
  </si>
  <si>
    <t>Содержание и ремонт системы контроля доступа паркинга</t>
  </si>
  <si>
    <t>Содержание и ремонт общедомового имущества МКД</t>
  </si>
  <si>
    <t>руб./кв.м.</t>
  </si>
  <si>
    <t>Услуги расчетного центра</t>
  </si>
  <si>
    <t>Прочие расходы</t>
  </si>
  <si>
    <t>Услуги банка (ведение р/ счета)</t>
  </si>
  <si>
    <t>Фонд оплаты труда и налоги</t>
  </si>
  <si>
    <t>Прочие и непредвиденные расходы</t>
  </si>
  <si>
    <t>Коммунальные услуги</t>
  </si>
  <si>
    <t>Отопление</t>
  </si>
  <si>
    <t>руб/Гкал</t>
  </si>
  <si>
    <t>по среднему</t>
  </si>
  <si>
    <t>Холодное водоснабжение</t>
  </si>
  <si>
    <t>руб/куб.м.</t>
  </si>
  <si>
    <t>Водоотведение</t>
  </si>
  <si>
    <t>Электроэнергия день/ночь</t>
  </si>
  <si>
    <t>руб/Квч</t>
  </si>
  <si>
    <t>ВСЕГО РАСХОДОВ</t>
  </si>
  <si>
    <t>2 800,00*</t>
  </si>
  <si>
    <t>Пост охраны*</t>
  </si>
  <si>
    <t>* Членский взнос в размере 2 800 рублей устанавливается в случае принятия общим собранием членов ГСК решения об организации поста охраны на въезде в подземный паркинг</t>
  </si>
  <si>
    <t>Установка системы контроля доступа с возможностью администрирования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</si>
</sst>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" xfId="0" applyFont="1" applyBorder="1" applyAlignment="1">
      <alignment horizontal="center"/>
    </xf>
    <xf numFmtId="4" fontId="1" fillId="0" borderId="4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right" wrapText="1"/>
    </xf>
    <xf numFmtId="4" fontId="1" fillId="0" borderId="2" xfId="0" applyNumberFormat="1" applyFont="1" applyBorder="1" applyAlignment="1">
      <alignment wrapText="1"/>
    </xf>
    <xf numFmtId="4" fontId="0" fillId="0" borderId="0" xfId="0" applyNumberFormat="1"/>
    <xf numFmtId="0" fontId="1" fillId="0" borderId="0" xfId="0" applyFont="1"/>
    <xf numFmtId="0" fontId="1" fillId="0" borderId="3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4" fontId="2" fillId="2" borderId="2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wrapText="1"/>
    </xf>
    <xf numFmtId="0" fontId="2" fillId="0" borderId="5" xfId="0" applyFont="1" applyBorder="1" applyAlignment="1">
      <alignment vertical="center" wrapText="1"/>
    </xf>
    <xf numFmtId="4" fontId="2" fillId="0" borderId="4" xfId="0" applyNumberFormat="1" applyFont="1" applyBorder="1" applyAlignment="1">
      <alignment wrapText="1"/>
    </xf>
    <xf numFmtId="4" fontId="2" fillId="0" borderId="2" xfId="0" applyNumberFormat="1" applyFont="1" applyBorder="1"/>
    <xf numFmtId="0" fontId="2" fillId="0" borderId="9" xfId="0" applyFont="1" applyBorder="1" applyAlignment="1">
      <alignment vertical="center" wrapText="1"/>
    </xf>
    <xf numFmtId="0" fontId="2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1" fillId="0" borderId="2" xfId="0" applyNumberFormat="1" applyFont="1" applyBorder="1"/>
    <xf numFmtId="4" fontId="2" fillId="0" borderId="2" xfId="0" applyNumberFormat="1" applyFont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E33" sqref="E33"/>
    </sheetView>
  </sheetViews>
  <sheetFormatPr defaultRowHeight="15" x14ac:dyDescent="0.25"/>
  <cols>
    <col min="1" max="1" width="21.7109375" customWidth="1"/>
    <col min="2" max="2" width="14.42578125" customWidth="1"/>
    <col min="3" max="3" width="13.42578125" customWidth="1"/>
    <col min="4" max="4" width="13.5703125" customWidth="1"/>
    <col min="5" max="5" width="16.140625" customWidth="1"/>
    <col min="7" max="7" width="10" bestFit="1" customWidth="1"/>
    <col min="8" max="8" width="11.42578125" bestFit="1" customWidth="1"/>
  </cols>
  <sheetData>
    <row r="1" spans="1:5" x14ac:dyDescent="0.25">
      <c r="A1" s="51" t="s">
        <v>0</v>
      </c>
      <c r="B1" s="51"/>
      <c r="C1" s="51"/>
      <c r="D1" s="51"/>
      <c r="E1" s="51"/>
    </row>
    <row r="2" spans="1:5" x14ac:dyDescent="0.25">
      <c r="A2" s="51" t="s">
        <v>1</v>
      </c>
      <c r="B2" s="51"/>
      <c r="C2" s="51"/>
      <c r="D2" s="51"/>
      <c r="E2" s="51"/>
    </row>
    <row r="3" spans="1:5" ht="15.75" customHeight="1" x14ac:dyDescent="0.25">
      <c r="A3" s="51" t="s">
        <v>2</v>
      </c>
      <c r="B3" s="51"/>
      <c r="C3" s="51"/>
      <c r="D3" s="51"/>
      <c r="E3" s="51"/>
    </row>
    <row r="4" spans="1:5" x14ac:dyDescent="0.25">
      <c r="A4" s="52"/>
      <c r="B4" s="52"/>
      <c r="C4" s="52"/>
      <c r="D4" s="52"/>
      <c r="E4" s="52"/>
    </row>
    <row r="5" spans="1:5" x14ac:dyDescent="0.25">
      <c r="A5" s="53" t="s">
        <v>3</v>
      </c>
      <c r="B5" s="53"/>
      <c r="C5" s="53"/>
      <c r="D5" s="53"/>
      <c r="E5" s="53"/>
    </row>
    <row r="6" spans="1:5" x14ac:dyDescent="0.25">
      <c r="A6" s="53" t="s">
        <v>4</v>
      </c>
      <c r="B6" s="53"/>
      <c r="C6" s="53"/>
      <c r="D6" s="53"/>
      <c r="E6" s="53"/>
    </row>
    <row r="7" spans="1:5" ht="18" customHeight="1" x14ac:dyDescent="0.25">
      <c r="A7" s="54" t="s">
        <v>5</v>
      </c>
      <c r="B7" s="54"/>
      <c r="C7" s="55">
        <v>5589.3</v>
      </c>
      <c r="D7" s="56"/>
      <c r="E7" s="9"/>
    </row>
    <row r="8" spans="1:5" x14ac:dyDescent="0.25">
      <c r="A8" s="57" t="s">
        <v>6</v>
      </c>
      <c r="B8" s="57"/>
      <c r="C8" s="58">
        <v>185</v>
      </c>
      <c r="D8" s="58"/>
      <c r="E8" s="9" t="s">
        <v>7</v>
      </c>
    </row>
    <row r="9" spans="1:5" x14ac:dyDescent="0.25">
      <c r="A9" s="10"/>
      <c r="B9" s="10"/>
      <c r="C9" s="59">
        <v>215</v>
      </c>
      <c r="D9" s="60"/>
      <c r="E9" s="9"/>
    </row>
    <row r="10" spans="1:5" ht="21.75" customHeight="1" x14ac:dyDescent="0.25">
      <c r="A10" s="50" t="s">
        <v>8</v>
      </c>
      <c r="B10" s="50"/>
      <c r="C10" s="50"/>
      <c r="D10" s="50"/>
      <c r="E10" s="50"/>
    </row>
    <row r="11" spans="1:5" ht="21.75" customHeight="1" x14ac:dyDescent="0.25">
      <c r="A11" s="61" t="s">
        <v>9</v>
      </c>
      <c r="B11" s="61" t="s">
        <v>10</v>
      </c>
      <c r="C11" s="61" t="s">
        <v>11</v>
      </c>
      <c r="D11" s="45" t="s">
        <v>12</v>
      </c>
      <c r="E11" s="45"/>
    </row>
    <row r="12" spans="1:5" ht="27.75" customHeight="1" x14ac:dyDescent="0.25">
      <c r="A12" s="62"/>
      <c r="B12" s="62"/>
      <c r="C12" s="62"/>
      <c r="D12" s="11" t="s">
        <v>13</v>
      </c>
      <c r="E12" s="11" t="s">
        <v>14</v>
      </c>
    </row>
    <row r="13" spans="1:5" ht="30.75" customHeight="1" x14ac:dyDescent="0.25">
      <c r="A13" s="12" t="s">
        <v>15</v>
      </c>
      <c r="B13" s="13" t="s">
        <v>16</v>
      </c>
      <c r="C13" s="14">
        <v>2000</v>
      </c>
      <c r="D13" s="14">
        <f>C13*C8</f>
        <v>370000</v>
      </c>
      <c r="E13" s="15">
        <f>D13*12</f>
        <v>4440000</v>
      </c>
    </row>
    <row r="14" spans="1:5" ht="30.75" customHeight="1" x14ac:dyDescent="0.25">
      <c r="A14" s="16"/>
      <c r="B14" s="17"/>
      <c r="C14" s="18" t="s">
        <v>51</v>
      </c>
      <c r="D14" s="18"/>
      <c r="E14" s="19"/>
    </row>
    <row r="15" spans="1:5" ht="22.5" customHeight="1" x14ac:dyDescent="0.25">
      <c r="A15" s="46" t="s">
        <v>17</v>
      </c>
      <c r="B15" s="47"/>
      <c r="C15" s="47"/>
      <c r="D15" s="47"/>
      <c r="E15" s="48"/>
    </row>
    <row r="16" spans="1:5" ht="34.5" customHeight="1" x14ac:dyDescent="0.25">
      <c r="A16" s="20" t="s">
        <v>18</v>
      </c>
      <c r="B16" s="21" t="s">
        <v>10</v>
      </c>
      <c r="C16" s="13" t="s">
        <v>19</v>
      </c>
      <c r="D16" s="13" t="s">
        <v>20</v>
      </c>
      <c r="E16" s="13" t="s">
        <v>21</v>
      </c>
    </row>
    <row r="17" spans="1:5" ht="34.5" customHeight="1" x14ac:dyDescent="0.25">
      <c r="A17" s="22" t="s">
        <v>22</v>
      </c>
      <c r="B17" s="23"/>
      <c r="C17" s="23"/>
      <c r="D17" s="24">
        <f>SUM(D18:D24)</f>
        <v>155700</v>
      </c>
      <c r="E17" s="25">
        <f>D17*12</f>
        <v>1868400</v>
      </c>
    </row>
    <row r="18" spans="1:5" ht="41.25" customHeight="1" x14ac:dyDescent="0.25">
      <c r="A18" s="26" t="s">
        <v>23</v>
      </c>
      <c r="B18" s="27" t="s">
        <v>24</v>
      </c>
      <c r="C18" s="28" t="s">
        <v>25</v>
      </c>
      <c r="D18" s="29">
        <v>9000</v>
      </c>
      <c r="E18" s="29">
        <f>D18*12</f>
        <v>108000</v>
      </c>
    </row>
    <row r="19" spans="1:5" ht="25.5" customHeight="1" x14ac:dyDescent="0.25">
      <c r="A19" s="26" t="s">
        <v>26</v>
      </c>
      <c r="B19" s="27" t="s">
        <v>24</v>
      </c>
      <c r="C19" s="28" t="s">
        <v>27</v>
      </c>
      <c r="D19" s="29">
        <v>48500</v>
      </c>
      <c r="E19" s="29">
        <f t="shared" ref="E19:E26" si="0">D19*12</f>
        <v>582000</v>
      </c>
    </row>
    <row r="20" spans="1:5" ht="17.25" customHeight="1" x14ac:dyDescent="0.25">
      <c r="A20" s="26" t="s">
        <v>28</v>
      </c>
      <c r="B20" s="27" t="s">
        <v>24</v>
      </c>
      <c r="C20" s="28" t="s">
        <v>27</v>
      </c>
      <c r="D20" s="29">
        <v>15500</v>
      </c>
      <c r="E20" s="29">
        <f>D20*12</f>
        <v>186000</v>
      </c>
    </row>
    <row r="21" spans="1:5" ht="27" customHeight="1" x14ac:dyDescent="0.25">
      <c r="A21" s="26" t="s">
        <v>29</v>
      </c>
      <c r="B21" s="27" t="s">
        <v>24</v>
      </c>
      <c r="C21" s="28" t="s">
        <v>30</v>
      </c>
      <c r="D21" s="29">
        <v>45200</v>
      </c>
      <c r="E21" s="29">
        <f t="shared" si="0"/>
        <v>542400</v>
      </c>
    </row>
    <row r="22" spans="1:5" ht="27" customHeight="1" x14ac:dyDescent="0.25">
      <c r="A22" s="26" t="s">
        <v>31</v>
      </c>
      <c r="B22" s="27" t="s">
        <v>24</v>
      </c>
      <c r="C22" s="28" t="s">
        <v>30</v>
      </c>
      <c r="D22" s="29">
        <v>10500</v>
      </c>
      <c r="E22" s="29">
        <f t="shared" si="0"/>
        <v>126000</v>
      </c>
    </row>
    <row r="23" spans="1:5" ht="54" customHeight="1" x14ac:dyDescent="0.25">
      <c r="A23" s="26" t="s">
        <v>32</v>
      </c>
      <c r="B23" s="27" t="s">
        <v>24</v>
      </c>
      <c r="C23" s="28" t="s">
        <v>27</v>
      </c>
      <c r="D23" s="29">
        <v>15500</v>
      </c>
      <c r="E23" s="29">
        <f t="shared" si="0"/>
        <v>186000</v>
      </c>
    </row>
    <row r="24" spans="1:5" ht="39" customHeight="1" x14ac:dyDescent="0.25">
      <c r="A24" s="26" t="s">
        <v>33</v>
      </c>
      <c r="B24" s="27" t="s">
        <v>24</v>
      </c>
      <c r="C24" s="28" t="s">
        <v>30</v>
      </c>
      <c r="D24" s="29">
        <v>11500</v>
      </c>
      <c r="E24" s="29">
        <f t="shared" si="0"/>
        <v>138000</v>
      </c>
    </row>
    <row r="25" spans="1:5" ht="48.75" customHeight="1" x14ac:dyDescent="0.25">
      <c r="A25" s="30" t="s">
        <v>34</v>
      </c>
      <c r="B25" s="1" t="s">
        <v>35</v>
      </c>
      <c r="C25" s="31">
        <v>0</v>
      </c>
      <c r="D25" s="32">
        <f>C25*C7</f>
        <v>0</v>
      </c>
      <c r="E25" s="24">
        <f t="shared" si="0"/>
        <v>0</v>
      </c>
    </row>
    <row r="26" spans="1:5" ht="33" customHeight="1" x14ac:dyDescent="0.25">
      <c r="A26" s="33" t="s">
        <v>36</v>
      </c>
      <c r="B26" s="1" t="s">
        <v>24</v>
      </c>
      <c r="C26" s="2"/>
      <c r="D26" s="32">
        <v>0</v>
      </c>
      <c r="E26" s="24">
        <f t="shared" si="0"/>
        <v>0</v>
      </c>
    </row>
    <row r="27" spans="1:5" ht="22.5" customHeight="1" x14ac:dyDescent="0.25">
      <c r="A27" s="34" t="s">
        <v>37</v>
      </c>
      <c r="B27" s="1" t="s">
        <v>24</v>
      </c>
      <c r="C27" s="28" t="s">
        <v>30</v>
      </c>
      <c r="D27" s="24">
        <f>SUM(D28:D30)</f>
        <v>41707</v>
      </c>
      <c r="E27" s="24">
        <f>SUM(E28:E30)</f>
        <v>500484</v>
      </c>
    </row>
    <row r="28" spans="1:5" ht="26.25" x14ac:dyDescent="0.25">
      <c r="A28" s="35" t="s">
        <v>38</v>
      </c>
      <c r="B28" s="27" t="s">
        <v>24</v>
      </c>
      <c r="C28" s="28" t="s">
        <v>30</v>
      </c>
      <c r="D28" s="7">
        <v>3500</v>
      </c>
      <c r="E28" s="36">
        <f>D28*12</f>
        <v>42000</v>
      </c>
    </row>
    <row r="29" spans="1:5" ht="26.25" x14ac:dyDescent="0.25">
      <c r="A29" s="35" t="s">
        <v>39</v>
      </c>
      <c r="B29" s="27" t="s">
        <v>24</v>
      </c>
      <c r="C29" s="28" t="s">
        <v>30</v>
      </c>
      <c r="D29" s="7">
        <v>6520</v>
      </c>
      <c r="E29" s="36">
        <f>D29*12</f>
        <v>78240</v>
      </c>
    </row>
    <row r="30" spans="1:5" ht="30" customHeight="1" x14ac:dyDescent="0.25">
      <c r="A30" s="3" t="s">
        <v>40</v>
      </c>
      <c r="B30" s="27" t="s">
        <v>24</v>
      </c>
      <c r="C30" s="28" t="s">
        <v>30</v>
      </c>
      <c r="D30" s="7">
        <f>E30/12</f>
        <v>31687</v>
      </c>
      <c r="E30" s="36">
        <v>380244</v>
      </c>
    </row>
    <row r="31" spans="1:5" ht="9" customHeight="1" x14ac:dyDescent="0.25">
      <c r="A31" s="3"/>
      <c r="B31" s="27"/>
      <c r="C31" s="37"/>
      <c r="D31" s="7"/>
      <c r="E31" s="36"/>
    </row>
    <row r="32" spans="1:5" ht="21" customHeight="1" x14ac:dyDescent="0.25">
      <c r="A32" s="38" t="s">
        <v>52</v>
      </c>
      <c r="B32" s="27" t="s">
        <v>24</v>
      </c>
      <c r="C32" s="28" t="s">
        <v>30</v>
      </c>
      <c r="D32" s="29">
        <v>150000</v>
      </c>
      <c r="E32" s="29">
        <f t="shared" ref="E32" si="1">D32*12</f>
        <v>1800000</v>
      </c>
    </row>
    <row r="33" spans="1:8" ht="55.5" customHeight="1" x14ac:dyDescent="0.25">
      <c r="A33" s="38" t="s">
        <v>54</v>
      </c>
      <c r="B33" s="27" t="s">
        <v>24</v>
      </c>
      <c r="C33" s="28" t="s">
        <v>30</v>
      </c>
      <c r="D33" s="29"/>
      <c r="E33" s="29">
        <v>472234</v>
      </c>
    </row>
    <row r="34" spans="1:8" ht="36" customHeight="1" x14ac:dyDescent="0.25">
      <c r="A34" s="20" t="s">
        <v>18</v>
      </c>
      <c r="B34" s="27"/>
      <c r="C34" s="28"/>
      <c r="D34" s="13" t="s">
        <v>20</v>
      </c>
      <c r="E34" s="13" t="s">
        <v>21</v>
      </c>
    </row>
    <row r="35" spans="1:8" ht="29.25" customHeight="1" x14ac:dyDescent="0.25">
      <c r="A35" s="39" t="s">
        <v>41</v>
      </c>
      <c r="B35" s="40"/>
      <c r="C35" s="40"/>
      <c r="D35" s="37">
        <f>SUM(D36:D39)</f>
        <v>172593</v>
      </c>
      <c r="E35" s="37">
        <f>SUM(E36:E39)</f>
        <v>2071116</v>
      </c>
    </row>
    <row r="36" spans="1:8" ht="13.5" customHeight="1" x14ac:dyDescent="0.25">
      <c r="A36" s="3" t="s">
        <v>42</v>
      </c>
      <c r="B36" s="4" t="s">
        <v>43</v>
      </c>
      <c r="C36" s="5" t="s">
        <v>44</v>
      </c>
      <c r="D36" s="6">
        <v>64000</v>
      </c>
      <c r="E36" s="7">
        <f>D36*12</f>
        <v>768000</v>
      </c>
    </row>
    <row r="37" spans="1:8" ht="14.25" customHeight="1" x14ac:dyDescent="0.25">
      <c r="A37" s="3" t="s">
        <v>45</v>
      </c>
      <c r="B37" s="4" t="s">
        <v>46</v>
      </c>
      <c r="C37" s="5" t="s">
        <v>44</v>
      </c>
      <c r="D37" s="6">
        <v>100</v>
      </c>
      <c r="E37" s="7">
        <f t="shared" ref="E37:E39" si="2">D37*12</f>
        <v>1200</v>
      </c>
    </row>
    <row r="38" spans="1:8" ht="15" customHeight="1" x14ac:dyDescent="0.25">
      <c r="A38" s="3" t="s">
        <v>47</v>
      </c>
      <c r="B38" s="4" t="s">
        <v>46</v>
      </c>
      <c r="C38" s="5" t="s">
        <v>44</v>
      </c>
      <c r="D38" s="6">
        <v>200</v>
      </c>
      <c r="E38" s="7">
        <f t="shared" si="2"/>
        <v>2400</v>
      </c>
    </row>
    <row r="39" spans="1:8" ht="25.5" customHeight="1" x14ac:dyDescent="0.25">
      <c r="A39" s="3" t="s">
        <v>48</v>
      </c>
      <c r="B39" s="4" t="s">
        <v>49</v>
      </c>
      <c r="C39" s="5" t="s">
        <v>44</v>
      </c>
      <c r="D39" s="6">
        <v>108293</v>
      </c>
      <c r="E39" s="7">
        <f t="shared" si="2"/>
        <v>1299516</v>
      </c>
    </row>
    <row r="40" spans="1:8" x14ac:dyDescent="0.25">
      <c r="A40" s="41"/>
      <c r="B40" s="41"/>
      <c r="C40" s="41"/>
      <c r="D40" s="41"/>
      <c r="E40" s="42"/>
    </row>
    <row r="41" spans="1:8" x14ac:dyDescent="0.25">
      <c r="A41" s="43" t="s">
        <v>50</v>
      </c>
      <c r="B41" s="44"/>
      <c r="C41" s="44"/>
      <c r="D41" s="44"/>
      <c r="E41" s="32">
        <f>E17+E25+E26+E35+E27</f>
        <v>4440000</v>
      </c>
      <c r="G41" s="8"/>
      <c r="H41" s="8"/>
    </row>
    <row r="42" spans="1:8" x14ac:dyDescent="0.25">
      <c r="A42" s="9"/>
      <c r="B42" s="9"/>
      <c r="C42" s="9"/>
      <c r="D42" s="9"/>
      <c r="E42" s="9"/>
    </row>
    <row r="43" spans="1:8" ht="29.25" customHeight="1" x14ac:dyDescent="0.25">
      <c r="A43" s="49" t="s">
        <v>53</v>
      </c>
      <c r="B43" s="49"/>
      <c r="C43" s="49"/>
      <c r="D43" s="49"/>
      <c r="E43" s="49"/>
    </row>
    <row r="44" spans="1:8" x14ac:dyDescent="0.25">
      <c r="E44" s="8"/>
    </row>
  </sheetData>
  <mergeCells count="18">
    <mergeCell ref="B11:B12"/>
    <mergeCell ref="C11:C12"/>
    <mergeCell ref="D11:E11"/>
    <mergeCell ref="A15:E15"/>
    <mergeCell ref="A43:E43"/>
    <mergeCell ref="A10:E10"/>
    <mergeCell ref="A1:E1"/>
    <mergeCell ref="A2:E2"/>
    <mergeCell ref="A3:E3"/>
    <mergeCell ref="A4:E4"/>
    <mergeCell ref="A5:E5"/>
    <mergeCell ref="A6:E6"/>
    <mergeCell ref="A7:B7"/>
    <mergeCell ref="C7:D7"/>
    <mergeCell ref="A8:B8"/>
    <mergeCell ref="C8:D8"/>
    <mergeCell ref="C9:D9"/>
    <mergeCell ref="A11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2019-04-16T15:12:53Z</dcterms:modified>
</cp:coreProperties>
</file>